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<sst xmlns="http://schemas.openxmlformats.org/spreadsheetml/2006/main" count="206" uniqueCount="125">
  <si>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</si>
  <si>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</si>
  <si>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</si>
  <si>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</si>
  <si>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</si>
  <si>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</si>
  <si>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</si>
  <si>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</si>
  <si>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</si>
  <si>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</si>
  <si>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</si>
  <si>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</si>
  <si>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</si>
  <si>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</si>
  <si>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</si>
  <si>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</si>
  <si>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</si>
  <si>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</si>
  <si>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</si>
  <si>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</si>
  <si>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</si>
  <si>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</si>
  <si>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</si>
  <si>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</si>
  <si>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</si>
  <si>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JH Walsh</t>
  </si>
  <si>
    <t>Also Batted</t>
  </si>
  <si>
    <t>SG Wells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</si>
  <si>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</si>
  <si>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</si>
  <si>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</si>
  <si>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</si>
  <si>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</si>
  <si>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</si>
  <si>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</si>
  <si>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</si>
  <si>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</si>
  <si>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</si>
  <si>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</si>
  <si>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</si>
  <si>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</si>
  <si>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</si>
  <si>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</si>
  <si>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</si>
  <si>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</si>
  <si>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</si>
  <si>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</si>
  <si>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</si>
  <si>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</si>
  <si>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</si>
  <si>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</si>
  <si>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</si>
  <si>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</si>
  <si>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</si>
  <si>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</si>
  <si>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</si>
  <si>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 xml:space="preserve">    -</t>
  </si>
  <si>
    <t>EO Moleon</t>
  </si>
  <si>
    <t>RRC Johnson</t>
  </si>
  <si>
    <t>W Dale</t>
  </si>
  <si>
    <t>R McCann</t>
  </si>
  <si>
    <t>J Shannon</t>
  </si>
  <si>
    <t>RW Kirk</t>
  </si>
  <si>
    <t>R McCurry</t>
  </si>
  <si>
    <t>AK Dhareula</t>
  </si>
  <si>
    <t>R McCarthy</t>
  </si>
  <si>
    <t>J Campbell</t>
  </si>
  <si>
    <t>AR White</t>
  </si>
  <si>
    <t>J Gilmer</t>
  </si>
  <si>
    <t>B McClure</t>
  </si>
  <si>
    <t>N Irvin</t>
  </si>
  <si>
    <t>R Heasley</t>
  </si>
  <si>
    <t>BATTING   AVERAGES  -  2008</t>
  </si>
  <si>
    <t xml:space="preserve">       61no</t>
  </si>
  <si>
    <t xml:space="preserve">       58</t>
  </si>
  <si>
    <t xml:space="preserve">     139</t>
  </si>
  <si>
    <t xml:space="preserve">     115</t>
  </si>
  <si>
    <t xml:space="preserve">       60no</t>
  </si>
  <si>
    <t>Shadab Kabir</t>
  </si>
  <si>
    <t xml:space="preserve">       82</t>
  </si>
  <si>
    <t xml:space="preserve">       16</t>
  </si>
  <si>
    <t xml:space="preserve">       37</t>
  </si>
  <si>
    <t xml:space="preserve">       12</t>
  </si>
  <si>
    <t xml:space="preserve">       16no</t>
  </si>
  <si>
    <t>NC Hamilton</t>
  </si>
  <si>
    <t xml:space="preserve">       59no</t>
  </si>
  <si>
    <t xml:space="preserve">       10no</t>
  </si>
  <si>
    <t xml:space="preserve">       25</t>
  </si>
  <si>
    <t xml:space="preserve">       29no</t>
  </si>
  <si>
    <t xml:space="preserve">         1no</t>
  </si>
  <si>
    <t>SD Karayiannis</t>
  </si>
  <si>
    <t>JTM Elliott</t>
  </si>
  <si>
    <t xml:space="preserve">       43no</t>
  </si>
  <si>
    <t xml:space="preserve">         7</t>
  </si>
  <si>
    <t>BA Wylie</t>
  </si>
  <si>
    <t xml:space="preserve">         2</t>
  </si>
  <si>
    <t>S Shannon</t>
  </si>
  <si>
    <t xml:space="preserve">         5no</t>
  </si>
  <si>
    <t xml:space="preserve">         0</t>
  </si>
  <si>
    <t>P McAllister</t>
  </si>
  <si>
    <t>DJ Moffett</t>
  </si>
  <si>
    <t>B Alexander</t>
  </si>
  <si>
    <t xml:space="preserve">         0no</t>
  </si>
  <si>
    <t>PRJ Noble</t>
  </si>
  <si>
    <t xml:space="preserve">            BOWLING   AVERAGES  -  2008</t>
  </si>
  <si>
    <t>C McCracken</t>
  </si>
  <si>
    <t>GW Higgin</t>
  </si>
  <si>
    <t xml:space="preserve">   3-15</t>
  </si>
  <si>
    <t xml:space="preserve">     3-24</t>
  </si>
  <si>
    <t xml:space="preserve">   5-25</t>
  </si>
  <si>
    <t xml:space="preserve">    2-51</t>
  </si>
  <si>
    <t xml:space="preserve">   4-22</t>
  </si>
  <si>
    <t xml:space="preserve">  5-36</t>
  </si>
  <si>
    <t xml:space="preserve">    3-72</t>
  </si>
  <si>
    <t xml:space="preserve">     1-27</t>
  </si>
  <si>
    <t xml:space="preserve">    2-31</t>
  </si>
  <si>
    <t xml:space="preserve">    1-26</t>
  </si>
  <si>
    <t xml:space="preserve">    2-32</t>
  </si>
  <si>
    <t>BWJ Lewis</t>
  </si>
  <si>
    <t xml:space="preserve">     1-2</t>
  </si>
  <si>
    <t xml:space="preserve">     5-25</t>
  </si>
  <si>
    <t>ND Jacques</t>
  </si>
  <si>
    <t xml:space="preserve">    1-28</t>
  </si>
  <si>
    <t xml:space="preserve">    139</t>
  </si>
  <si>
    <t xml:space="preserve">     3-46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</si>
</sst>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75" zoomScaleNormal="75" workbookViewId="0" topLeftCell="A1">
      <selection activeCell="E79" sqref="E79"/>
    </sheetView>
  </sheetViews>
  <sheetFormatPr defaultColWidth="9.140625" defaultRowHeight="12.75"/>
  <cols>
    <col min="1" max="1" width="18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72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67</v>
      </c>
      <c r="B8" s="16">
        <v>8</v>
      </c>
      <c r="C8" s="16"/>
      <c r="D8" s="16">
        <v>7</v>
      </c>
      <c r="E8" s="17">
        <v>2</v>
      </c>
      <c r="F8" s="16">
        <v>303</v>
      </c>
      <c r="G8" s="18">
        <f aca="true" t="shared" si="0" ref="G8:G24">F8/(D8-E8)</f>
        <v>60.6</v>
      </c>
      <c r="H8" s="19" t="s">
        <v>73</v>
      </c>
      <c r="I8" s="20"/>
      <c r="J8" s="20">
        <v>3</v>
      </c>
      <c r="K8" s="20">
        <v>2</v>
      </c>
      <c r="L8" s="16">
        <v>6</v>
      </c>
      <c r="M8" s="20"/>
    </row>
    <row r="9" spans="1:13" ht="15.75">
      <c r="A9" s="16" t="s">
        <v>61</v>
      </c>
      <c r="B9" s="16">
        <v>21</v>
      </c>
      <c r="C9" s="16"/>
      <c r="D9" s="16">
        <v>18</v>
      </c>
      <c r="E9" s="17">
        <v>2</v>
      </c>
      <c r="F9" s="16">
        <v>641</v>
      </c>
      <c r="G9" s="18">
        <f t="shared" si="0"/>
        <v>40.0625</v>
      </c>
      <c r="H9" s="19" t="s">
        <v>76</v>
      </c>
      <c r="I9" s="20">
        <v>1</v>
      </c>
      <c r="J9" s="20">
        <v>6</v>
      </c>
      <c r="K9" s="20">
        <v>1</v>
      </c>
      <c r="L9" s="16">
        <v>10</v>
      </c>
      <c r="M9" s="16"/>
    </row>
    <row r="10" spans="1:13" ht="15.75">
      <c r="A10" s="16" t="s">
        <v>78</v>
      </c>
      <c r="B10" s="16">
        <v>14</v>
      </c>
      <c r="C10" s="16"/>
      <c r="D10" s="16">
        <v>12</v>
      </c>
      <c r="E10" s="17">
        <v>1</v>
      </c>
      <c r="F10" s="17">
        <v>405</v>
      </c>
      <c r="G10" s="18">
        <f t="shared" si="0"/>
        <v>36.81818181818182</v>
      </c>
      <c r="H10" s="19" t="s">
        <v>79</v>
      </c>
      <c r="I10" s="20"/>
      <c r="J10" s="20">
        <v>3</v>
      </c>
      <c r="K10" s="20">
        <v>2</v>
      </c>
      <c r="L10" s="17">
        <v>8</v>
      </c>
      <c r="M10" s="20"/>
    </row>
    <row r="11" spans="1:13" ht="15.75">
      <c r="A11" s="16" t="s">
        <v>60</v>
      </c>
      <c r="B11" s="16">
        <v>21</v>
      </c>
      <c r="C11" s="16"/>
      <c r="D11" s="16">
        <v>19</v>
      </c>
      <c r="E11" s="17">
        <v>0</v>
      </c>
      <c r="F11" s="16">
        <v>580</v>
      </c>
      <c r="G11" s="18">
        <f t="shared" si="0"/>
        <v>30.526315789473685</v>
      </c>
      <c r="H11" s="19" t="s">
        <v>75</v>
      </c>
      <c r="I11" s="20">
        <v>1</v>
      </c>
      <c r="J11" s="20">
        <v>4</v>
      </c>
      <c r="K11" s="20">
        <v>1</v>
      </c>
      <c r="L11" s="17">
        <v>20</v>
      </c>
      <c r="M11" s="20">
        <v>2</v>
      </c>
    </row>
    <row r="12" spans="1:13" ht="15.75">
      <c r="A12" s="16" t="s">
        <v>24</v>
      </c>
      <c r="B12" s="16">
        <v>20</v>
      </c>
      <c r="C12" s="16"/>
      <c r="D12" s="16">
        <v>18</v>
      </c>
      <c r="E12" s="17">
        <v>0</v>
      </c>
      <c r="F12" s="16">
        <v>482</v>
      </c>
      <c r="G12" s="18">
        <f t="shared" si="0"/>
        <v>26.77777777777778</v>
      </c>
      <c r="H12" s="19" t="s">
        <v>74</v>
      </c>
      <c r="I12" s="20"/>
      <c r="J12" s="20">
        <v>2</v>
      </c>
      <c r="K12" s="20">
        <v>5</v>
      </c>
      <c r="L12" s="17">
        <v>12</v>
      </c>
      <c r="M12" s="20"/>
    </row>
    <row r="13" spans="1:13" ht="15.75">
      <c r="A13" s="16" t="s">
        <v>57</v>
      </c>
      <c r="B13" s="16">
        <v>24</v>
      </c>
      <c r="C13" s="16"/>
      <c r="D13" s="16">
        <v>21</v>
      </c>
      <c r="E13" s="17">
        <v>4</v>
      </c>
      <c r="F13" s="16">
        <v>325</v>
      </c>
      <c r="G13" s="18">
        <f t="shared" si="0"/>
        <v>19.11764705882353</v>
      </c>
      <c r="H13" s="19" t="s">
        <v>77</v>
      </c>
      <c r="I13" s="20"/>
      <c r="J13" s="20">
        <v>1</v>
      </c>
      <c r="K13" s="20">
        <v>2</v>
      </c>
      <c r="L13" s="17">
        <v>12</v>
      </c>
      <c r="M13" s="20"/>
    </row>
    <row r="14" spans="1:13" ht="15.75">
      <c r="A14" s="16" t="s">
        <v>84</v>
      </c>
      <c r="B14" s="16">
        <v>19</v>
      </c>
      <c r="C14" s="16"/>
      <c r="D14" s="16">
        <v>14</v>
      </c>
      <c r="E14" s="17">
        <v>2</v>
      </c>
      <c r="F14" s="16">
        <v>222</v>
      </c>
      <c r="G14" s="18">
        <f t="shared" si="0"/>
        <v>18.5</v>
      </c>
      <c r="H14" s="19" t="s">
        <v>85</v>
      </c>
      <c r="I14" s="20"/>
      <c r="J14" s="20">
        <v>1</v>
      </c>
      <c r="K14" s="20">
        <v>1</v>
      </c>
      <c r="L14" s="17">
        <v>3</v>
      </c>
      <c r="M14" s="20"/>
    </row>
    <row r="15" spans="1:13" ht="15.75">
      <c r="A15" s="16" t="s">
        <v>71</v>
      </c>
      <c r="B15" s="16">
        <v>15</v>
      </c>
      <c r="C15" s="16"/>
      <c r="D15" s="17">
        <v>9</v>
      </c>
      <c r="E15" s="17">
        <v>3</v>
      </c>
      <c r="F15" s="17">
        <v>94</v>
      </c>
      <c r="G15" s="18">
        <f t="shared" si="0"/>
        <v>15.666666666666666</v>
      </c>
      <c r="H15" s="19" t="s">
        <v>88</v>
      </c>
      <c r="I15" s="20"/>
      <c r="J15" s="20"/>
      <c r="K15" s="20"/>
      <c r="L15" s="17">
        <v>1</v>
      </c>
      <c r="M15" s="20"/>
    </row>
    <row r="16" spans="1:13" ht="15.75">
      <c r="A16" s="16" t="s">
        <v>65</v>
      </c>
      <c r="B16" s="16">
        <v>19</v>
      </c>
      <c r="C16" s="16"/>
      <c r="D16" s="17">
        <v>13</v>
      </c>
      <c r="E16" s="17">
        <v>1</v>
      </c>
      <c r="F16" s="17">
        <v>152</v>
      </c>
      <c r="G16" s="18">
        <f t="shared" si="0"/>
        <v>12.666666666666666</v>
      </c>
      <c r="H16" s="19" t="s">
        <v>81</v>
      </c>
      <c r="I16" s="20"/>
      <c r="J16" s="20"/>
      <c r="K16" s="20">
        <v>1</v>
      </c>
      <c r="L16" s="17">
        <v>9</v>
      </c>
      <c r="M16" s="20"/>
    </row>
    <row r="17" spans="1:13" ht="15.75">
      <c r="A17" s="16" t="s">
        <v>58</v>
      </c>
      <c r="B17" s="16">
        <v>7</v>
      </c>
      <c r="C17" s="16"/>
      <c r="D17" s="16">
        <v>6</v>
      </c>
      <c r="E17" s="17">
        <v>2</v>
      </c>
      <c r="F17" s="16">
        <v>49</v>
      </c>
      <c r="G17" s="18">
        <f t="shared" si="0"/>
        <v>12.25</v>
      </c>
      <c r="H17" s="19" t="s">
        <v>82</v>
      </c>
      <c r="I17" s="20"/>
      <c r="J17" s="20"/>
      <c r="K17" s="20"/>
      <c r="L17" s="17">
        <v>2</v>
      </c>
      <c r="M17" s="20"/>
    </row>
    <row r="18" spans="1:13" ht="15.75">
      <c r="A18" s="16" t="s">
        <v>62</v>
      </c>
      <c r="B18" s="16">
        <v>14</v>
      </c>
      <c r="C18" s="16"/>
      <c r="D18" s="16">
        <v>10</v>
      </c>
      <c r="E18" s="17">
        <v>0</v>
      </c>
      <c r="F18" s="16">
        <v>92</v>
      </c>
      <c r="G18" s="18">
        <f t="shared" si="0"/>
        <v>9.2</v>
      </c>
      <c r="H18" s="19" t="s">
        <v>80</v>
      </c>
      <c r="I18" s="16"/>
      <c r="J18" s="16"/>
      <c r="K18" s="20"/>
      <c r="L18" s="16">
        <v>6</v>
      </c>
      <c r="M18" s="20">
        <v>1</v>
      </c>
    </row>
    <row r="19" spans="1:13" ht="15.75">
      <c r="A19" s="16" t="s">
        <v>59</v>
      </c>
      <c r="B19" s="16">
        <v>18</v>
      </c>
      <c r="C19" s="16"/>
      <c r="D19" s="16">
        <v>9</v>
      </c>
      <c r="E19" s="17">
        <v>3</v>
      </c>
      <c r="F19" s="16">
        <v>54</v>
      </c>
      <c r="G19" s="18">
        <f t="shared" si="0"/>
        <v>9</v>
      </c>
      <c r="H19" s="19" t="s">
        <v>87</v>
      </c>
      <c r="I19" s="20"/>
      <c r="J19" s="20"/>
      <c r="K19" s="20"/>
      <c r="L19" s="17">
        <v>2</v>
      </c>
      <c r="M19" s="16"/>
    </row>
    <row r="20" spans="1:13" ht="15.75">
      <c r="A20" s="16" t="s">
        <v>70</v>
      </c>
      <c r="B20" s="16">
        <v>9</v>
      </c>
      <c r="C20" s="16"/>
      <c r="D20" s="16">
        <v>8</v>
      </c>
      <c r="E20" s="17">
        <v>2</v>
      </c>
      <c r="F20" s="17">
        <v>49</v>
      </c>
      <c r="G20" s="18">
        <f t="shared" si="0"/>
        <v>8.166666666666666</v>
      </c>
      <c r="H20" s="19" t="s">
        <v>83</v>
      </c>
      <c r="I20" s="20"/>
      <c r="J20" s="20"/>
      <c r="K20" s="20"/>
      <c r="L20" s="17">
        <v>1</v>
      </c>
      <c r="M20" s="20"/>
    </row>
    <row r="21" spans="1:13" ht="15.75">
      <c r="A21" s="16" t="s">
        <v>94</v>
      </c>
      <c r="B21" s="16">
        <v>8</v>
      </c>
      <c r="C21" s="16"/>
      <c r="D21" s="16">
        <v>6</v>
      </c>
      <c r="E21" s="17">
        <v>1</v>
      </c>
      <c r="F21" s="16">
        <v>15</v>
      </c>
      <c r="G21" s="18">
        <f t="shared" si="0"/>
        <v>3</v>
      </c>
      <c r="H21" s="19" t="s">
        <v>86</v>
      </c>
      <c r="I21" s="20"/>
      <c r="J21" s="20"/>
      <c r="K21" s="20"/>
      <c r="L21" s="17">
        <v>1</v>
      </c>
      <c r="M21" s="16"/>
    </row>
    <row r="22" spans="1:13" ht="15.75">
      <c r="A22" s="16" t="s">
        <v>64</v>
      </c>
      <c r="B22" s="16">
        <v>4</v>
      </c>
      <c r="C22" s="16"/>
      <c r="D22" s="16">
        <v>3</v>
      </c>
      <c r="E22" s="17">
        <v>0</v>
      </c>
      <c r="F22" s="16">
        <v>8</v>
      </c>
      <c r="G22" s="18">
        <f t="shared" si="0"/>
        <v>2.6666666666666665</v>
      </c>
      <c r="H22" s="19" t="s">
        <v>93</v>
      </c>
      <c r="I22" s="20"/>
      <c r="J22" s="20"/>
      <c r="K22" s="20"/>
      <c r="L22" s="17">
        <v>1</v>
      </c>
      <c r="M22" s="20"/>
    </row>
    <row r="23" spans="1:13" ht="15.75">
      <c r="A23" s="16" t="s">
        <v>66</v>
      </c>
      <c r="B23" s="16">
        <v>18</v>
      </c>
      <c r="C23" s="16"/>
      <c r="D23" s="17">
        <v>11</v>
      </c>
      <c r="E23" s="17">
        <v>3</v>
      </c>
      <c r="F23" s="17">
        <v>19</v>
      </c>
      <c r="G23" s="18">
        <f t="shared" si="0"/>
        <v>2.375</v>
      </c>
      <c r="H23" s="19" t="s">
        <v>86</v>
      </c>
      <c r="I23" s="20"/>
      <c r="J23" s="20"/>
      <c r="K23" s="20"/>
      <c r="L23" s="17">
        <v>3</v>
      </c>
      <c r="M23" s="20"/>
    </row>
    <row r="24" spans="1:13" ht="15.75">
      <c r="A24" s="16" t="s">
        <v>96</v>
      </c>
      <c r="B24" s="16">
        <v>7</v>
      </c>
      <c r="C24" s="16"/>
      <c r="D24" s="16">
        <v>5</v>
      </c>
      <c r="E24" s="17">
        <v>1</v>
      </c>
      <c r="F24" s="16">
        <v>8</v>
      </c>
      <c r="G24" s="18">
        <f t="shared" si="0"/>
        <v>2</v>
      </c>
      <c r="H24" s="19" t="s">
        <v>97</v>
      </c>
      <c r="I24" s="20"/>
      <c r="J24" s="20"/>
      <c r="K24" s="20"/>
      <c r="L24" s="17">
        <v>2</v>
      </c>
      <c r="M24" s="16"/>
    </row>
    <row r="25" ht="10.5" customHeight="1">
      <c r="M25" s="16"/>
    </row>
    <row r="26" spans="1:13" ht="12.75" customHeight="1">
      <c r="A26" s="21" t="s">
        <v>26</v>
      </c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6" t="s">
        <v>27</v>
      </c>
      <c r="B27" s="16">
        <v>1</v>
      </c>
      <c r="C27" s="16"/>
      <c r="D27" s="17">
        <v>1</v>
      </c>
      <c r="E27" s="17">
        <v>1</v>
      </c>
      <c r="F27" s="17">
        <v>43</v>
      </c>
      <c r="G27" s="18"/>
      <c r="H27" s="19" t="s">
        <v>92</v>
      </c>
      <c r="I27" s="16"/>
      <c r="J27" s="20"/>
      <c r="K27" s="20">
        <v>1</v>
      </c>
      <c r="L27" s="16">
        <v>1</v>
      </c>
      <c r="M27" s="20"/>
    </row>
    <row r="28" spans="1:13" ht="15.75">
      <c r="A28" s="16" t="s">
        <v>91</v>
      </c>
      <c r="B28" s="16">
        <v>1</v>
      </c>
      <c r="C28" s="16"/>
      <c r="D28" s="17">
        <v>1</v>
      </c>
      <c r="E28" s="17">
        <v>1</v>
      </c>
      <c r="F28" s="17">
        <v>1</v>
      </c>
      <c r="G28" s="18"/>
      <c r="H28" s="19" t="s">
        <v>89</v>
      </c>
      <c r="I28" s="20"/>
      <c r="J28" s="20"/>
      <c r="K28" s="20"/>
      <c r="L28" s="17">
        <v>1</v>
      </c>
      <c r="M28" s="20"/>
    </row>
    <row r="29" spans="1:13" ht="15.75">
      <c r="A29" s="16" t="s">
        <v>63</v>
      </c>
      <c r="B29" s="16">
        <v>1</v>
      </c>
      <c r="C29" s="16"/>
      <c r="D29" s="17">
        <v>1</v>
      </c>
      <c r="E29" s="17">
        <v>1</v>
      </c>
      <c r="F29" s="17">
        <v>1</v>
      </c>
      <c r="G29" s="18"/>
      <c r="H29" s="19" t="s">
        <v>89</v>
      </c>
      <c r="I29" s="20"/>
      <c r="J29" s="20"/>
      <c r="K29" s="20"/>
      <c r="L29" s="17">
        <v>0</v>
      </c>
      <c r="M29" s="20"/>
    </row>
    <row r="30" spans="1:13" ht="15.75">
      <c r="A30" s="16" t="s">
        <v>101</v>
      </c>
      <c r="B30" s="16">
        <v>2</v>
      </c>
      <c r="C30" s="16"/>
      <c r="D30" s="17">
        <v>1</v>
      </c>
      <c r="E30" s="17">
        <v>1</v>
      </c>
      <c r="F30" s="17">
        <v>0</v>
      </c>
      <c r="G30" s="18"/>
      <c r="H30" s="19" t="s">
        <v>102</v>
      </c>
      <c r="I30" s="20"/>
      <c r="J30" s="20"/>
      <c r="K30" s="20"/>
      <c r="L30" s="17">
        <v>0</v>
      </c>
      <c r="M30" s="20"/>
    </row>
    <row r="31" spans="1:13" ht="15.75">
      <c r="A31" s="16" t="s">
        <v>105</v>
      </c>
      <c r="B31" s="16">
        <v>1</v>
      </c>
      <c r="C31" s="16"/>
      <c r="D31" s="17">
        <v>1</v>
      </c>
      <c r="E31" s="17">
        <v>1</v>
      </c>
      <c r="F31" s="17">
        <v>0</v>
      </c>
      <c r="G31" s="18"/>
      <c r="H31" s="19" t="s">
        <v>102</v>
      </c>
      <c r="I31" s="20"/>
      <c r="J31" s="20"/>
      <c r="K31" s="20"/>
      <c r="L31" s="17">
        <v>1</v>
      </c>
      <c r="M31" s="20"/>
    </row>
    <row r="32" spans="1:13" ht="15.75">
      <c r="A32" s="16" t="s">
        <v>25</v>
      </c>
      <c r="B32" s="16">
        <v>1</v>
      </c>
      <c r="C32" s="16"/>
      <c r="D32" s="16">
        <v>1</v>
      </c>
      <c r="E32" s="17">
        <v>0</v>
      </c>
      <c r="F32" s="16">
        <v>7</v>
      </c>
      <c r="G32" s="18">
        <f aca="true" t="shared" si="1" ref="G32:G40">F32/(D32-E32)</f>
        <v>7</v>
      </c>
      <c r="H32" s="19" t="s">
        <v>93</v>
      </c>
      <c r="I32" s="20"/>
      <c r="J32" s="20"/>
      <c r="K32" s="20"/>
      <c r="L32" s="17">
        <v>0</v>
      </c>
      <c r="M32" s="20"/>
    </row>
    <row r="33" spans="1:13" ht="15.75">
      <c r="A33" s="16" t="s">
        <v>69</v>
      </c>
      <c r="B33" s="16">
        <v>1</v>
      </c>
      <c r="C33" s="16"/>
      <c r="D33" s="17">
        <v>1</v>
      </c>
      <c r="E33" s="17">
        <v>0</v>
      </c>
      <c r="F33" s="17">
        <v>2</v>
      </c>
      <c r="G33" s="18">
        <f t="shared" si="1"/>
        <v>2</v>
      </c>
      <c r="H33" s="19" t="s">
        <v>95</v>
      </c>
      <c r="I33" s="20"/>
      <c r="J33" s="20"/>
      <c r="K33" s="20"/>
      <c r="L33" s="17">
        <v>1</v>
      </c>
      <c r="M33" s="20"/>
    </row>
    <row r="34" spans="1:13" ht="15.75">
      <c r="A34" s="16" t="s">
        <v>99</v>
      </c>
      <c r="B34" s="16">
        <v>2</v>
      </c>
      <c r="C34" s="16"/>
      <c r="D34" s="17">
        <v>2</v>
      </c>
      <c r="E34" s="17">
        <v>0</v>
      </c>
      <c r="F34" s="17">
        <v>2</v>
      </c>
      <c r="G34" s="18">
        <f t="shared" si="1"/>
        <v>1</v>
      </c>
      <c r="H34" s="19" t="s">
        <v>95</v>
      </c>
      <c r="I34" s="20"/>
      <c r="J34" s="20"/>
      <c r="K34" s="20"/>
      <c r="L34" s="17">
        <v>0</v>
      </c>
      <c r="M34" s="20"/>
    </row>
    <row r="35" spans="1:13" ht="15.75">
      <c r="A35" s="16" t="s">
        <v>106</v>
      </c>
      <c r="B35" s="16">
        <v>1</v>
      </c>
      <c r="C35" s="16"/>
      <c r="D35" s="17">
        <v>1</v>
      </c>
      <c r="E35" s="17">
        <v>0</v>
      </c>
      <c r="F35" s="17">
        <v>0</v>
      </c>
      <c r="G35" s="18">
        <f t="shared" si="1"/>
        <v>0</v>
      </c>
      <c r="H35" s="19" t="s">
        <v>98</v>
      </c>
      <c r="I35" s="20"/>
      <c r="J35" s="20"/>
      <c r="K35" s="20"/>
      <c r="L35" s="17">
        <v>0</v>
      </c>
      <c r="M35" s="20">
        <v>1</v>
      </c>
    </row>
    <row r="36" spans="1:13" ht="15.75">
      <c r="A36" s="16" t="s">
        <v>121</v>
      </c>
      <c r="B36" s="16">
        <v>1</v>
      </c>
      <c r="C36" s="16"/>
      <c r="D36" s="17">
        <v>1</v>
      </c>
      <c r="E36" s="17">
        <v>0</v>
      </c>
      <c r="F36" s="17">
        <v>0</v>
      </c>
      <c r="G36" s="18">
        <f t="shared" si="1"/>
        <v>0</v>
      </c>
      <c r="H36" s="19" t="s">
        <v>98</v>
      </c>
      <c r="I36" s="20"/>
      <c r="J36" s="20"/>
      <c r="K36" s="20"/>
      <c r="L36" s="17">
        <v>0</v>
      </c>
      <c r="M36" s="20"/>
    </row>
    <row r="37" spans="1:13" ht="15.75">
      <c r="A37" s="16" t="s">
        <v>90</v>
      </c>
      <c r="B37" s="16">
        <v>1</v>
      </c>
      <c r="C37" s="16"/>
      <c r="D37" s="17">
        <v>1</v>
      </c>
      <c r="E37" s="17">
        <v>0</v>
      </c>
      <c r="F37" s="17">
        <v>0</v>
      </c>
      <c r="G37" s="18">
        <f t="shared" si="1"/>
        <v>0</v>
      </c>
      <c r="H37" s="19" t="s">
        <v>98</v>
      </c>
      <c r="I37" s="20"/>
      <c r="J37" s="20"/>
      <c r="K37" s="20"/>
      <c r="L37" s="17">
        <v>1</v>
      </c>
      <c r="M37" s="20"/>
    </row>
    <row r="38" spans="1:13" ht="15.75">
      <c r="A38" s="16" t="s">
        <v>118</v>
      </c>
      <c r="B38" s="16">
        <v>1</v>
      </c>
      <c r="C38" s="16"/>
      <c r="D38" s="17">
        <v>1</v>
      </c>
      <c r="E38" s="17">
        <v>0</v>
      </c>
      <c r="F38" s="17">
        <v>0</v>
      </c>
      <c r="G38" s="18">
        <f t="shared" si="1"/>
        <v>0</v>
      </c>
      <c r="H38" s="19" t="s">
        <v>98</v>
      </c>
      <c r="I38" s="20"/>
      <c r="J38" s="20"/>
      <c r="K38" s="20"/>
      <c r="L38" s="17">
        <v>0</v>
      </c>
      <c r="M38" s="20"/>
    </row>
    <row r="39" spans="1:13" ht="15.75">
      <c r="A39" s="16" t="s">
        <v>100</v>
      </c>
      <c r="B39" s="16">
        <v>1</v>
      </c>
      <c r="C39" s="16"/>
      <c r="D39" s="17">
        <v>1</v>
      </c>
      <c r="E39" s="17">
        <v>0</v>
      </c>
      <c r="F39" s="17">
        <v>0</v>
      </c>
      <c r="G39" s="18">
        <f t="shared" si="1"/>
        <v>0</v>
      </c>
      <c r="H39" s="19" t="s">
        <v>98</v>
      </c>
      <c r="I39" s="20"/>
      <c r="J39" s="20"/>
      <c r="K39" s="20"/>
      <c r="L39" s="17">
        <v>0</v>
      </c>
      <c r="M39" s="20"/>
    </row>
    <row r="40" spans="1:13" ht="15.75">
      <c r="A40" s="16" t="s">
        <v>103</v>
      </c>
      <c r="B40" s="16">
        <v>1</v>
      </c>
      <c r="C40" s="16"/>
      <c r="D40" s="17">
        <v>1</v>
      </c>
      <c r="E40" s="17">
        <v>0</v>
      </c>
      <c r="F40" s="17">
        <v>0</v>
      </c>
      <c r="G40" s="18">
        <f t="shared" si="1"/>
        <v>0</v>
      </c>
      <c r="H40" s="19" t="s">
        <v>98</v>
      </c>
      <c r="I40" s="20"/>
      <c r="J40" s="20"/>
      <c r="K40" s="20"/>
      <c r="L40" s="17">
        <v>0</v>
      </c>
      <c r="M40" s="20"/>
    </row>
    <row r="41" spans="1:13" ht="15.75">
      <c r="A41" s="16" t="s">
        <v>68</v>
      </c>
      <c r="B41" s="16">
        <v>2</v>
      </c>
      <c r="C41" s="16"/>
      <c r="D41" s="17" t="s">
        <v>29</v>
      </c>
      <c r="E41" s="17" t="s">
        <v>29</v>
      </c>
      <c r="F41" s="17" t="s">
        <v>29</v>
      </c>
      <c r="G41" s="22" t="s">
        <v>30</v>
      </c>
      <c r="H41" s="22" t="s">
        <v>30</v>
      </c>
      <c r="L41" s="16">
        <v>0</v>
      </c>
      <c r="M41" s="20"/>
    </row>
    <row r="42" spans="1:13" ht="15.75">
      <c r="A42" s="16" t="s">
        <v>28</v>
      </c>
      <c r="B42" s="17" t="s">
        <v>29</v>
      </c>
      <c r="C42" s="17"/>
      <c r="D42" s="17" t="s">
        <v>29</v>
      </c>
      <c r="E42" s="17" t="s">
        <v>29</v>
      </c>
      <c r="F42" s="17" t="s">
        <v>29</v>
      </c>
      <c r="G42" s="22" t="s">
        <v>30</v>
      </c>
      <c r="H42" s="22" t="s">
        <v>30</v>
      </c>
      <c r="L42" s="16">
        <v>0</v>
      </c>
      <c r="M42" s="20"/>
    </row>
    <row r="43" spans="1:13" ht="8.25" customHeight="1">
      <c r="A43" s="16"/>
      <c r="B43" s="17"/>
      <c r="C43" s="17"/>
      <c r="D43" s="17"/>
      <c r="E43" s="17"/>
      <c r="F43" s="17"/>
      <c r="G43" s="22"/>
      <c r="H43" s="22"/>
      <c r="L43" s="16"/>
      <c r="M43" s="20"/>
    </row>
    <row r="44" spans="1:13" ht="15.75">
      <c r="A44" t="s">
        <v>31</v>
      </c>
      <c r="B44" s="16"/>
      <c r="C44" s="16"/>
      <c r="D44" s="16"/>
      <c r="E44" s="17"/>
      <c r="F44" s="16">
        <v>351</v>
      </c>
      <c r="G44" s="18"/>
      <c r="H44" s="20"/>
      <c r="I44" s="20"/>
      <c r="J44" s="20"/>
      <c r="K44" s="20"/>
      <c r="L44" s="20"/>
      <c r="M44" s="16"/>
    </row>
    <row r="45" spans="1:13" ht="9" customHeight="1">
      <c r="A45" s="13" t="s">
        <v>16</v>
      </c>
      <c r="B45" s="23" t="s">
        <v>32</v>
      </c>
      <c r="C45" s="23"/>
      <c r="D45" s="23" t="s">
        <v>33</v>
      </c>
      <c r="E45" s="24" t="s">
        <v>33</v>
      </c>
      <c r="F45" s="23" t="s">
        <v>34</v>
      </c>
      <c r="G45" s="23" t="s">
        <v>35</v>
      </c>
      <c r="H45" s="25" t="s">
        <v>18</v>
      </c>
      <c r="I45" s="25" t="s">
        <v>22</v>
      </c>
      <c r="J45" s="25" t="s">
        <v>22</v>
      </c>
      <c r="K45" s="25" t="s">
        <v>22</v>
      </c>
      <c r="L45" s="25" t="s">
        <v>22</v>
      </c>
      <c r="M45" s="25" t="s">
        <v>23</v>
      </c>
    </row>
    <row r="46" spans="1:13" ht="19.5" customHeight="1" thickBot="1">
      <c r="A46" s="26" t="s">
        <v>36</v>
      </c>
      <c r="B46" s="52">
        <f>SUM(B8:B42)/11</f>
        <v>24</v>
      </c>
      <c r="C46" s="27"/>
      <c r="D46" s="27">
        <f>SUM(D8:D42)</f>
        <v>204</v>
      </c>
      <c r="E46" s="27">
        <f>SUM(E8:E42)</f>
        <v>32</v>
      </c>
      <c r="F46" s="27">
        <f>SUM(F8:F44)</f>
        <v>3905</v>
      </c>
      <c r="G46" s="28">
        <f>F46/(D46-E46)</f>
        <v>22.703488372093023</v>
      </c>
      <c r="H46" s="51" t="s">
        <v>123</v>
      </c>
      <c r="I46" s="29">
        <f>SUM(I8:I42)</f>
        <v>2</v>
      </c>
      <c r="J46" s="29">
        <f>SUM(J8:J42)</f>
        <v>20</v>
      </c>
      <c r="K46" s="29">
        <f>SUM(K8:K42)</f>
        <v>16</v>
      </c>
      <c r="L46" s="29">
        <f>SUM(L8:L42)</f>
        <v>104</v>
      </c>
      <c r="M46" s="29">
        <f>SUM(M8:M42)</f>
        <v>4</v>
      </c>
    </row>
    <row r="47" spans="1:13" ht="11.25" customHeight="1" thickTop="1">
      <c r="A47" s="30"/>
      <c r="B47" s="31"/>
      <c r="C47" s="32"/>
      <c r="D47" s="32"/>
      <c r="E47" s="32"/>
      <c r="F47" s="32"/>
      <c r="G47" s="33"/>
      <c r="H47" s="34"/>
      <c r="I47" s="34"/>
      <c r="J47" s="34"/>
      <c r="K47" s="34"/>
      <c r="L47" s="31"/>
      <c r="M47" s="34"/>
    </row>
    <row r="48" spans="1:13" ht="15.75">
      <c r="A48" s="30"/>
      <c r="B48" s="32"/>
      <c r="C48" s="35"/>
      <c r="D48" s="35"/>
      <c r="E48" s="35"/>
      <c r="F48" s="35"/>
      <c r="G48" s="36"/>
      <c r="H48" s="37"/>
      <c r="I48" s="38"/>
      <c r="J48" s="38"/>
      <c r="K48" s="38"/>
      <c r="L48" s="35"/>
      <c r="M48" s="39"/>
    </row>
    <row r="49" spans="1:13" ht="15.75">
      <c r="A49" s="40" t="s">
        <v>104</v>
      </c>
      <c r="B49" s="41"/>
      <c r="C49" s="41"/>
      <c r="D49" s="5"/>
      <c r="E49" s="5"/>
      <c r="F49" s="5"/>
      <c r="G49" s="42"/>
      <c r="H49" s="5"/>
      <c r="I49" s="5"/>
      <c r="J49" s="41"/>
      <c r="K49" s="41"/>
      <c r="L49" s="41"/>
      <c r="M49" s="39"/>
    </row>
    <row r="50" spans="1:13" ht="12.75">
      <c r="A50" s="7"/>
      <c r="B50" s="7"/>
      <c r="C50" s="7"/>
      <c r="D50" s="7"/>
      <c r="E50" s="7"/>
      <c r="F50" s="7"/>
      <c r="G50" s="43"/>
      <c r="H50" s="9"/>
      <c r="I50" s="9"/>
      <c r="J50" s="9" t="s">
        <v>8</v>
      </c>
      <c r="K50" s="9"/>
      <c r="L50" s="39"/>
      <c r="M50" s="39"/>
    </row>
    <row r="51" spans="1:13" ht="12.75">
      <c r="A51" s="7"/>
      <c r="B51" s="7"/>
      <c r="C51" s="7"/>
      <c r="D51" s="7"/>
      <c r="E51" s="7"/>
      <c r="F51" s="7"/>
      <c r="G51" s="43"/>
      <c r="H51" s="9"/>
      <c r="I51" s="9" t="s">
        <v>37</v>
      </c>
      <c r="J51" s="9" t="s">
        <v>38</v>
      </c>
      <c r="K51" s="9"/>
      <c r="L51" s="39"/>
      <c r="M51" s="39"/>
    </row>
    <row r="52" spans="1:13" ht="12.75">
      <c r="A52" s="10" t="s">
        <v>39</v>
      </c>
      <c r="C52" s="11" t="s">
        <v>40</v>
      </c>
      <c r="D52" s="11" t="s">
        <v>41</v>
      </c>
      <c r="E52" s="11" t="s">
        <v>8</v>
      </c>
      <c r="F52" s="11" t="s">
        <v>42</v>
      </c>
      <c r="G52" s="44" t="s">
        <v>9</v>
      </c>
      <c r="H52" s="11" t="s">
        <v>3</v>
      </c>
      <c r="I52" s="12" t="s">
        <v>43</v>
      </c>
      <c r="J52" s="12" t="s">
        <v>44</v>
      </c>
      <c r="K52" s="12" t="s">
        <v>45</v>
      </c>
      <c r="L52" s="12" t="s">
        <v>46</v>
      </c>
      <c r="M52" s="39"/>
    </row>
    <row r="53" spans="1:13" ht="10.5" customHeight="1">
      <c r="A53" s="13" t="s">
        <v>47</v>
      </c>
      <c r="B53" s="13"/>
      <c r="C53" s="14" t="s">
        <v>48</v>
      </c>
      <c r="D53" s="13" t="s">
        <v>33</v>
      </c>
      <c r="E53" s="13" t="s">
        <v>49</v>
      </c>
      <c r="F53" s="13" t="s">
        <v>34</v>
      </c>
      <c r="G53" s="13" t="s">
        <v>35</v>
      </c>
      <c r="H53" s="14" t="s">
        <v>50</v>
      </c>
      <c r="I53" s="15" t="s">
        <v>51</v>
      </c>
      <c r="J53" s="15" t="s">
        <v>23</v>
      </c>
      <c r="K53" s="15" t="s">
        <v>22</v>
      </c>
      <c r="L53" s="15" t="s">
        <v>22</v>
      </c>
      <c r="M53" s="39"/>
    </row>
    <row r="54" spans="1:13" ht="15.75">
      <c r="A54" s="16" t="s">
        <v>57</v>
      </c>
      <c r="B54" s="16">
        <v>203</v>
      </c>
      <c r="C54" s="16">
        <v>3</v>
      </c>
      <c r="D54" s="16">
        <v>32</v>
      </c>
      <c r="E54" s="16">
        <v>662</v>
      </c>
      <c r="F54" s="16">
        <v>37</v>
      </c>
      <c r="G54" s="18">
        <f aca="true" t="shared" si="2" ref="G54:G62">E54/F54</f>
        <v>17.89189189189189</v>
      </c>
      <c r="H54" s="45" t="s">
        <v>107</v>
      </c>
      <c r="I54" s="46">
        <f aca="true" t="shared" si="3" ref="I54:I62">SUM((B54*6),C54)/F54</f>
        <v>33</v>
      </c>
      <c r="J54" s="18">
        <f aca="true" t="shared" si="4" ref="J54:J62">E54/(SUM(B54*6,C54)/6)</f>
        <v>3.253071253071253</v>
      </c>
      <c r="K54" s="20"/>
      <c r="L54" s="20">
        <v>6</v>
      </c>
      <c r="M54" s="39"/>
    </row>
    <row r="55" spans="1:13" ht="15.75">
      <c r="A55" s="16" t="s">
        <v>67</v>
      </c>
      <c r="B55" s="16">
        <v>68</v>
      </c>
      <c r="C55" s="16">
        <v>0</v>
      </c>
      <c r="D55" s="16">
        <v>8</v>
      </c>
      <c r="E55" s="16">
        <v>176</v>
      </c>
      <c r="F55" s="16">
        <v>8</v>
      </c>
      <c r="G55" s="18">
        <f t="shared" si="2"/>
        <v>22</v>
      </c>
      <c r="H55" s="47" t="s">
        <v>108</v>
      </c>
      <c r="I55" s="46">
        <f t="shared" si="3"/>
        <v>51</v>
      </c>
      <c r="J55" s="18">
        <f t="shared" si="4"/>
        <v>2.588235294117647</v>
      </c>
      <c r="K55" s="20"/>
      <c r="L55" s="20">
        <v>1</v>
      </c>
      <c r="M55" s="39"/>
    </row>
    <row r="56" spans="1:13" ht="15.75">
      <c r="A56" s="16" t="s">
        <v>78</v>
      </c>
      <c r="B56" s="16">
        <v>104</v>
      </c>
      <c r="C56" s="16">
        <v>1</v>
      </c>
      <c r="D56" s="16">
        <v>11</v>
      </c>
      <c r="E56" s="16">
        <v>384</v>
      </c>
      <c r="F56" s="16">
        <v>17</v>
      </c>
      <c r="G56" s="18">
        <f t="shared" si="2"/>
        <v>22.58823529411765</v>
      </c>
      <c r="H56" s="45" t="s">
        <v>109</v>
      </c>
      <c r="I56" s="46">
        <f t="shared" si="3"/>
        <v>36.76470588235294</v>
      </c>
      <c r="J56" s="18">
        <f t="shared" si="4"/>
        <v>3.6864</v>
      </c>
      <c r="K56" s="20">
        <v>1</v>
      </c>
      <c r="L56" s="20">
        <v>0</v>
      </c>
      <c r="M56" s="39"/>
    </row>
    <row r="57" spans="1:13" ht="15.75">
      <c r="A57" s="16" t="s">
        <v>59</v>
      </c>
      <c r="B57" s="16">
        <v>127</v>
      </c>
      <c r="C57" s="16">
        <v>2</v>
      </c>
      <c r="D57" s="16">
        <v>13</v>
      </c>
      <c r="E57" s="16">
        <v>501</v>
      </c>
      <c r="F57" s="16">
        <v>20</v>
      </c>
      <c r="G57" s="18">
        <f t="shared" si="2"/>
        <v>25.05</v>
      </c>
      <c r="H57" s="47" t="s">
        <v>108</v>
      </c>
      <c r="I57" s="46">
        <f t="shared" si="3"/>
        <v>38.2</v>
      </c>
      <c r="J57" s="18">
        <f t="shared" si="4"/>
        <v>3.9345549738219896</v>
      </c>
      <c r="K57" s="20"/>
      <c r="L57" s="20">
        <v>3</v>
      </c>
      <c r="M57" s="39"/>
    </row>
    <row r="58" spans="1:13" ht="15.75">
      <c r="A58" s="16" t="s">
        <v>61</v>
      </c>
      <c r="B58" s="16">
        <v>93</v>
      </c>
      <c r="C58" s="16">
        <v>1</v>
      </c>
      <c r="D58" s="16">
        <v>4</v>
      </c>
      <c r="E58" s="16">
        <v>446</v>
      </c>
      <c r="F58" s="16">
        <v>17</v>
      </c>
      <c r="G58" s="18">
        <f>E58/F58</f>
        <v>26.235294117647058</v>
      </c>
      <c r="H58" s="45" t="s">
        <v>112</v>
      </c>
      <c r="I58" s="46">
        <f>SUM((B58*6),C58)/F58</f>
        <v>32.88235294117647</v>
      </c>
      <c r="J58" s="18">
        <f>E58/(SUM(B58*6,C58)/6)</f>
        <v>4.787119856887299</v>
      </c>
      <c r="K58" s="20">
        <v>1</v>
      </c>
      <c r="L58" s="20">
        <v>2</v>
      </c>
      <c r="M58" s="39"/>
    </row>
    <row r="59" spans="1:13" ht="15.75">
      <c r="A59" s="16" t="s">
        <v>94</v>
      </c>
      <c r="B59" s="16">
        <v>31</v>
      </c>
      <c r="C59" s="16">
        <v>0</v>
      </c>
      <c r="D59" s="16">
        <v>1</v>
      </c>
      <c r="E59" s="16">
        <v>161</v>
      </c>
      <c r="F59" s="16">
        <v>5</v>
      </c>
      <c r="G59" s="18">
        <f>E59/F59</f>
        <v>32.2</v>
      </c>
      <c r="H59" s="45" t="s">
        <v>117</v>
      </c>
      <c r="I59" s="46">
        <f>SUM((B59*6),C59)/F59</f>
        <v>37.2</v>
      </c>
      <c r="J59" s="18">
        <f>E59/(SUM(B59*6,C59)/6)</f>
        <v>5.193548387096774</v>
      </c>
      <c r="K59" s="20"/>
      <c r="L59" s="20"/>
      <c r="M59" s="39"/>
    </row>
    <row r="60" spans="1:13" ht="15.75">
      <c r="A60" s="16" t="s">
        <v>66</v>
      </c>
      <c r="B60" s="16">
        <v>120</v>
      </c>
      <c r="C60" s="16">
        <v>3</v>
      </c>
      <c r="D60" s="16">
        <v>9</v>
      </c>
      <c r="E60" s="16">
        <v>586</v>
      </c>
      <c r="F60" s="16">
        <v>17</v>
      </c>
      <c r="G60" s="18">
        <f>E60/F60</f>
        <v>34.470588235294116</v>
      </c>
      <c r="H60" s="47" t="s">
        <v>124</v>
      </c>
      <c r="I60" s="46">
        <f>SUM((B60*6),C60)/F60</f>
        <v>42.529411764705884</v>
      </c>
      <c r="J60" s="18">
        <f>E60/(SUM(B60*6,C60)/6)</f>
        <v>4.863070539419087</v>
      </c>
      <c r="K60" s="20"/>
      <c r="L60" s="20">
        <v>1</v>
      </c>
      <c r="M60" s="39"/>
    </row>
    <row r="61" spans="1:13" ht="15.75">
      <c r="A61" s="16" t="s">
        <v>71</v>
      </c>
      <c r="B61" s="16">
        <v>111</v>
      </c>
      <c r="C61" s="16">
        <v>0</v>
      </c>
      <c r="D61" s="16">
        <v>3</v>
      </c>
      <c r="E61" s="16">
        <v>528</v>
      </c>
      <c r="F61" s="16">
        <v>15</v>
      </c>
      <c r="G61" s="18">
        <f>E61/F61</f>
        <v>35.2</v>
      </c>
      <c r="H61" s="45" t="s">
        <v>113</v>
      </c>
      <c r="I61" s="46">
        <f>SUM((B61*6),C61)/F61</f>
        <v>44.4</v>
      </c>
      <c r="J61" s="18">
        <f>E61/(SUM(B61*6,C61)/6)</f>
        <v>4.756756756756757</v>
      </c>
      <c r="K61" s="20"/>
      <c r="L61" s="20">
        <v>1</v>
      </c>
      <c r="M61" s="39"/>
    </row>
    <row r="62" spans="1:13" ht="15.75">
      <c r="A62" s="16" t="s">
        <v>84</v>
      </c>
      <c r="B62" s="16">
        <v>60</v>
      </c>
      <c r="C62" s="16">
        <v>0</v>
      </c>
      <c r="D62" s="16">
        <v>0</v>
      </c>
      <c r="E62" s="16">
        <v>414</v>
      </c>
      <c r="F62" s="16">
        <v>9</v>
      </c>
      <c r="G62" s="18">
        <f t="shared" si="2"/>
        <v>46</v>
      </c>
      <c r="H62" s="45" t="s">
        <v>110</v>
      </c>
      <c r="I62" s="46">
        <f t="shared" si="3"/>
        <v>40</v>
      </c>
      <c r="J62" s="18">
        <f t="shared" si="4"/>
        <v>6.9</v>
      </c>
      <c r="K62" s="20"/>
      <c r="L62" s="20"/>
      <c r="M62" s="39"/>
    </row>
    <row r="63" spans="1:13" ht="12" customHeight="1">
      <c r="A63" s="16"/>
      <c r="B63" s="16"/>
      <c r="C63" s="16"/>
      <c r="D63" s="16"/>
      <c r="E63" s="16"/>
      <c r="F63" s="16"/>
      <c r="G63" s="18"/>
      <c r="H63" s="47"/>
      <c r="I63" s="46"/>
      <c r="J63" s="18"/>
      <c r="K63" s="20"/>
      <c r="L63" s="20"/>
      <c r="M63" s="39"/>
    </row>
    <row r="64" spans="1:13" ht="15.75">
      <c r="A64" s="21" t="s">
        <v>52</v>
      </c>
      <c r="B64" s="16"/>
      <c r="C64" s="16"/>
      <c r="D64" s="16"/>
      <c r="E64" s="16"/>
      <c r="F64" s="16"/>
      <c r="G64" s="18"/>
      <c r="H64" s="48"/>
      <c r="I64" s="46"/>
      <c r="J64" s="18"/>
      <c r="K64" s="20"/>
      <c r="L64" s="20"/>
      <c r="M64" s="39"/>
    </row>
    <row r="65" spans="1:13" ht="15.75">
      <c r="A65" s="16" t="s">
        <v>27</v>
      </c>
      <c r="B65" s="16">
        <v>7</v>
      </c>
      <c r="C65" s="16">
        <v>0</v>
      </c>
      <c r="D65" s="16">
        <v>0</v>
      </c>
      <c r="E65" s="16">
        <v>22</v>
      </c>
      <c r="F65" s="16">
        <v>4</v>
      </c>
      <c r="G65" s="18">
        <f aca="true" t="shared" si="5" ref="G65:G71">E65/F65</f>
        <v>5.5</v>
      </c>
      <c r="H65" s="45" t="s">
        <v>111</v>
      </c>
      <c r="I65" s="46">
        <f aca="true" t="shared" si="6" ref="I65:I71">SUM((B65*6),C65)/F65</f>
        <v>10.5</v>
      </c>
      <c r="J65" s="18">
        <f aca="true" t="shared" si="7" ref="J65:J71">E65/(SUM(B65*6,C65)/6)</f>
        <v>3.142857142857143</v>
      </c>
      <c r="K65" s="20"/>
      <c r="L65" s="20">
        <v>1</v>
      </c>
      <c r="M65" s="39"/>
    </row>
    <row r="66" spans="1:13" ht="15.75">
      <c r="A66" s="16" t="s">
        <v>96</v>
      </c>
      <c r="B66" s="16">
        <v>36</v>
      </c>
      <c r="C66" s="16">
        <v>0</v>
      </c>
      <c r="D66" s="16">
        <v>1</v>
      </c>
      <c r="E66" s="16">
        <v>194</v>
      </c>
      <c r="F66" s="16">
        <v>4</v>
      </c>
      <c r="G66" s="18">
        <f t="shared" si="5"/>
        <v>48.5</v>
      </c>
      <c r="H66" s="47" t="s">
        <v>114</v>
      </c>
      <c r="I66" s="46">
        <f t="shared" si="6"/>
        <v>54</v>
      </c>
      <c r="J66" s="18">
        <f t="shared" si="7"/>
        <v>5.388888888888889</v>
      </c>
      <c r="K66" s="20"/>
      <c r="L66" s="20"/>
      <c r="M66" s="39"/>
    </row>
    <row r="67" spans="1:13" ht="15.75">
      <c r="A67" s="16" t="s">
        <v>64</v>
      </c>
      <c r="B67" s="16">
        <v>13</v>
      </c>
      <c r="C67" s="16">
        <v>0</v>
      </c>
      <c r="D67" s="16">
        <v>0</v>
      </c>
      <c r="E67" s="16">
        <v>41</v>
      </c>
      <c r="F67" s="16">
        <v>2</v>
      </c>
      <c r="G67" s="18">
        <f t="shared" si="5"/>
        <v>20.5</v>
      </c>
      <c r="H67" s="45" t="s">
        <v>115</v>
      </c>
      <c r="I67" s="46">
        <f t="shared" si="6"/>
        <v>39</v>
      </c>
      <c r="J67" s="18">
        <f t="shared" si="7"/>
        <v>3.1538461538461537</v>
      </c>
      <c r="K67" s="20"/>
      <c r="L67" s="20"/>
      <c r="M67" s="39"/>
    </row>
    <row r="68" spans="1:13" ht="15.75">
      <c r="A68" s="16" t="s">
        <v>101</v>
      </c>
      <c r="B68" s="16">
        <v>1</v>
      </c>
      <c r="C68" s="16">
        <v>0</v>
      </c>
      <c r="D68" s="16">
        <v>0</v>
      </c>
      <c r="E68" s="16">
        <v>2</v>
      </c>
      <c r="F68" s="16">
        <v>1</v>
      </c>
      <c r="G68" s="18">
        <f t="shared" si="5"/>
        <v>2</v>
      </c>
      <c r="H68" s="45" t="s">
        <v>119</v>
      </c>
      <c r="I68" s="46">
        <f t="shared" si="6"/>
        <v>6</v>
      </c>
      <c r="J68" s="18">
        <f t="shared" si="7"/>
        <v>2</v>
      </c>
      <c r="K68" s="20"/>
      <c r="L68" s="20"/>
      <c r="M68" s="39"/>
    </row>
    <row r="69" spans="1:13" ht="15.75">
      <c r="A69" s="16" t="s">
        <v>121</v>
      </c>
      <c r="B69" s="16">
        <v>6</v>
      </c>
      <c r="C69" s="16">
        <v>0</v>
      </c>
      <c r="D69" s="16">
        <v>0</v>
      </c>
      <c r="E69" s="16">
        <v>28</v>
      </c>
      <c r="F69" s="16">
        <v>1</v>
      </c>
      <c r="G69" s="18">
        <f t="shared" si="5"/>
        <v>28</v>
      </c>
      <c r="H69" s="45" t="s">
        <v>122</v>
      </c>
      <c r="I69" s="46">
        <f t="shared" si="6"/>
        <v>36</v>
      </c>
      <c r="J69" s="18">
        <f t="shared" si="7"/>
        <v>4.666666666666667</v>
      </c>
      <c r="K69" s="20"/>
      <c r="L69" s="20"/>
      <c r="M69" s="39"/>
    </row>
    <row r="70" spans="1:13" ht="15.75">
      <c r="A70" s="16" t="s">
        <v>60</v>
      </c>
      <c r="B70" s="16">
        <v>11</v>
      </c>
      <c r="C70" s="16">
        <v>0</v>
      </c>
      <c r="D70" s="16">
        <v>2</v>
      </c>
      <c r="E70" s="16">
        <v>28</v>
      </c>
      <c r="F70" s="16">
        <v>1</v>
      </c>
      <c r="G70" s="18">
        <f t="shared" si="5"/>
        <v>28</v>
      </c>
      <c r="H70" s="45" t="s">
        <v>116</v>
      </c>
      <c r="I70" s="46">
        <f t="shared" si="6"/>
        <v>66</v>
      </c>
      <c r="J70" s="18">
        <f t="shared" si="7"/>
        <v>2.5454545454545454</v>
      </c>
      <c r="K70" s="20"/>
      <c r="L70" s="20"/>
      <c r="M70" s="39"/>
    </row>
    <row r="71" spans="1:13" ht="15.75">
      <c r="A71" s="16" t="s">
        <v>91</v>
      </c>
      <c r="B71" s="16">
        <v>10</v>
      </c>
      <c r="C71" s="16">
        <v>0</v>
      </c>
      <c r="D71" s="16">
        <v>1</v>
      </c>
      <c r="E71" s="16">
        <v>43</v>
      </c>
      <c r="F71" s="16">
        <v>1</v>
      </c>
      <c r="G71" s="18">
        <f t="shared" si="5"/>
        <v>43</v>
      </c>
      <c r="H71" s="45" t="s">
        <v>113</v>
      </c>
      <c r="I71" s="46">
        <f t="shared" si="6"/>
        <v>60</v>
      </c>
      <c r="J71" s="18">
        <f t="shared" si="7"/>
        <v>4.3</v>
      </c>
      <c r="K71" s="20"/>
      <c r="L71" s="20"/>
      <c r="M71" s="39"/>
    </row>
    <row r="72" spans="1:13" ht="15.75">
      <c r="A72" s="16" t="s">
        <v>25</v>
      </c>
      <c r="B72" s="16">
        <v>0</v>
      </c>
      <c r="C72" s="16">
        <v>3</v>
      </c>
      <c r="D72" s="16">
        <v>0</v>
      </c>
      <c r="E72" s="16">
        <v>1</v>
      </c>
      <c r="F72" s="16">
        <v>0</v>
      </c>
      <c r="G72" s="50" t="s">
        <v>56</v>
      </c>
      <c r="H72" s="50" t="s">
        <v>56</v>
      </c>
      <c r="I72" s="46"/>
      <c r="J72" s="18"/>
      <c r="K72" s="20"/>
      <c r="L72" s="20"/>
      <c r="M72" s="39"/>
    </row>
    <row r="73" spans="1:13" ht="15.75">
      <c r="A73" s="16" t="s">
        <v>63</v>
      </c>
      <c r="B73" s="16">
        <v>2</v>
      </c>
      <c r="C73" s="16">
        <v>0</v>
      </c>
      <c r="D73" s="16">
        <v>0</v>
      </c>
      <c r="E73" s="16">
        <v>19</v>
      </c>
      <c r="F73" s="16">
        <v>0</v>
      </c>
      <c r="G73" s="50" t="s">
        <v>56</v>
      </c>
      <c r="H73" s="50" t="s">
        <v>56</v>
      </c>
      <c r="I73" s="50"/>
      <c r="J73" s="50"/>
      <c r="K73" s="20"/>
      <c r="L73" s="20"/>
      <c r="M73" s="39"/>
    </row>
    <row r="74" spans="1:13" ht="15.75">
      <c r="A74" s="16" t="s">
        <v>68</v>
      </c>
      <c r="B74" s="16">
        <v>2</v>
      </c>
      <c r="C74" s="16">
        <v>0</v>
      </c>
      <c r="D74" s="16">
        <v>0</v>
      </c>
      <c r="E74" s="16">
        <v>28</v>
      </c>
      <c r="F74" s="16">
        <v>0</v>
      </c>
      <c r="G74" s="50" t="s">
        <v>56</v>
      </c>
      <c r="H74" s="50" t="s">
        <v>56</v>
      </c>
      <c r="I74" s="50"/>
      <c r="J74" s="50"/>
      <c r="K74" s="20"/>
      <c r="L74" s="20"/>
      <c r="M74" s="39"/>
    </row>
    <row r="75" spans="1:13" ht="15.75">
      <c r="A75" s="16" t="s">
        <v>118</v>
      </c>
      <c r="B75" s="16">
        <v>4</v>
      </c>
      <c r="C75" s="16">
        <v>0</v>
      </c>
      <c r="D75" s="16">
        <v>0</v>
      </c>
      <c r="E75" s="16">
        <v>28</v>
      </c>
      <c r="F75" s="16">
        <v>0</v>
      </c>
      <c r="G75" s="50" t="s">
        <v>56</v>
      </c>
      <c r="H75" s="50" t="s">
        <v>56</v>
      </c>
      <c r="I75" s="50"/>
      <c r="J75" s="50"/>
      <c r="K75" s="20"/>
      <c r="L75" s="20"/>
      <c r="M75" s="39"/>
    </row>
    <row r="76" spans="1:13" ht="9.75" customHeight="1">
      <c r="A76" s="16"/>
      <c r="B76" s="16"/>
      <c r="C76" s="16"/>
      <c r="D76" s="16"/>
      <c r="E76" s="16"/>
      <c r="F76" s="16"/>
      <c r="G76" s="18"/>
      <c r="H76" s="47"/>
      <c r="I76" s="46"/>
      <c r="J76" s="46"/>
      <c r="K76" s="20"/>
      <c r="L76" s="20"/>
      <c r="M76" s="39"/>
    </row>
    <row r="77" spans="1:13" ht="15.75">
      <c r="A77" t="s">
        <v>53</v>
      </c>
      <c r="B77" s="16"/>
      <c r="C77" s="16"/>
      <c r="D77" s="16"/>
      <c r="E77" s="16"/>
      <c r="F77" s="16">
        <v>8</v>
      </c>
      <c r="G77" s="18"/>
      <c r="H77" s="17"/>
      <c r="I77" s="20"/>
      <c r="J77" s="20"/>
      <c r="K77" s="20"/>
      <c r="L77" s="20"/>
      <c r="M77" s="39"/>
    </row>
    <row r="78" spans="1:13" ht="15.75">
      <c r="A78" t="s">
        <v>31</v>
      </c>
      <c r="B78" s="16"/>
      <c r="C78" s="16"/>
      <c r="D78" s="16"/>
      <c r="E78" s="16">
        <v>144</v>
      </c>
      <c r="F78" s="16"/>
      <c r="G78" s="16"/>
      <c r="H78" s="17"/>
      <c r="I78" s="16"/>
      <c r="J78" s="16"/>
      <c r="K78" s="20"/>
      <c r="L78" s="20"/>
      <c r="M78" s="39"/>
    </row>
    <row r="79" spans="1:13" ht="9" customHeight="1">
      <c r="A79" s="13" t="s">
        <v>16</v>
      </c>
      <c r="B79" s="23" t="s">
        <v>54</v>
      </c>
      <c r="C79" s="23"/>
      <c r="D79" s="23" t="s">
        <v>33</v>
      </c>
      <c r="E79" s="23" t="s">
        <v>55</v>
      </c>
      <c r="F79" s="23" t="s">
        <v>34</v>
      </c>
      <c r="G79" s="23" t="s">
        <v>35</v>
      </c>
      <c r="H79" s="24" t="s">
        <v>18</v>
      </c>
      <c r="I79" s="25" t="s">
        <v>23</v>
      </c>
      <c r="J79" s="25" t="s">
        <v>22</v>
      </c>
      <c r="K79" s="25" t="s">
        <v>22</v>
      </c>
      <c r="L79" s="25" t="s">
        <v>22</v>
      </c>
      <c r="M79" s="39"/>
    </row>
    <row r="80" spans="1:12" ht="19.5" customHeight="1" thickBot="1">
      <c r="A80" s="26" t="s">
        <v>36</v>
      </c>
      <c r="B80" s="27">
        <f>SUM(B54:B75)+INT(SUM(C54:C75)/6)</f>
        <v>1011</v>
      </c>
      <c r="C80" s="27">
        <f>MOD((SUM(C54:C75)),6)</f>
        <v>1</v>
      </c>
      <c r="D80" s="27">
        <f>SUM(D54:D75)</f>
        <v>85</v>
      </c>
      <c r="E80" s="27">
        <f>SUM(E54:E75,E78)</f>
        <v>4436</v>
      </c>
      <c r="F80" s="27">
        <f>SUM(F54:F75,F77)</f>
        <v>167</v>
      </c>
      <c r="G80" s="28">
        <f>E80/F80</f>
        <v>26.562874251497007</v>
      </c>
      <c r="H80" s="28" t="s">
        <v>120</v>
      </c>
      <c r="I80" s="49">
        <f>SUM((B80*6),C80)/F80</f>
        <v>36.32934131736527</v>
      </c>
      <c r="J80" s="49">
        <f>E80/(SUM(B80*6,C80)/6)</f>
        <v>4.387011702653701</v>
      </c>
      <c r="K80" s="29">
        <f>SUM(K54:K75)</f>
        <v>2</v>
      </c>
      <c r="L80" s="29">
        <f>SUM(L54:L75)</f>
        <v>15</v>
      </c>
    </row>
    <row r="81" ht="13.5" thickTop="1"/>
  </sheetData>
  <printOptions/>
  <pageMargins left="0.78" right="0.43" top="0.4" bottom="0.28" header="0.36" footer="0.31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Walker</cp:lastModifiedBy>
  <cp:lastPrinted>2008-10-01T20:26:54Z</cp:lastPrinted>
  <dcterms:created xsi:type="dcterms:W3CDTF">2000-10-01T21:25:57Z</dcterms:created>
  <dcterms:modified xsi:type="dcterms:W3CDTF">2010-01-06T17:33:19Z</dcterms:modified>
  <cp:category/>
  <cp:version/>
  <cp:contentType/>
  <cp:contentStatus/>
</cp:coreProperties>
</file>